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w\Desktop\Jack\Paper LBO\"/>
    </mc:Choice>
  </mc:AlternateContent>
  <xr:revisionPtr revIDLastSave="0" documentId="13_ncr:1_{E8D7C937-D5AF-4201-988B-4AF19EC6BB26}" xr6:coauthVersionLast="45" xr6:coauthVersionMax="45" xr10:uidLastSave="{00000000-0000-0000-0000-000000000000}"/>
  <bookViews>
    <workbookView xWindow="-120" yWindow="-120" windowWidth="29040" windowHeight="15840" xr2:uid="{55884031-8594-4923-9EEC-7B0E70E25C40}"/>
  </bookViews>
  <sheets>
    <sheet name="LB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J38" i="1" s="1"/>
  <c r="K38" i="1" s="1"/>
  <c r="L38" i="1" s="1"/>
  <c r="H25" i="1"/>
  <c r="I25" i="1" s="1"/>
  <c r="J25" i="1" s="1"/>
  <c r="K25" i="1" s="1"/>
  <c r="L25" i="1" s="1"/>
  <c r="L37" i="1" s="1"/>
  <c r="H19" i="1"/>
  <c r="I19" i="1" s="1"/>
  <c r="G23" i="1"/>
  <c r="H23" i="1" s="1"/>
  <c r="I23" i="1" s="1"/>
  <c r="J23" i="1" s="1"/>
  <c r="K23" i="1" s="1"/>
  <c r="L23" i="1" s="1"/>
  <c r="G6" i="1"/>
  <c r="G10" i="1" s="1"/>
  <c r="G26" i="1"/>
  <c r="I37" i="1" l="1"/>
  <c r="J37" i="1"/>
  <c r="G11" i="1"/>
  <c r="H49" i="1" s="1"/>
  <c r="H50" i="1" s="1"/>
  <c r="K37" i="1"/>
  <c r="H37" i="1"/>
  <c r="H43" i="1"/>
  <c r="H46" i="1" s="1"/>
  <c r="J19" i="1"/>
  <c r="I22" i="1"/>
  <c r="I26" i="1" s="1"/>
  <c r="H22" i="1"/>
  <c r="H26" i="1" s="1"/>
  <c r="G8" i="1"/>
  <c r="G12" i="1" l="1"/>
  <c r="H27" i="1"/>
  <c r="H28" i="1" s="1"/>
  <c r="I49" i="1"/>
  <c r="K19" i="1"/>
  <c r="J22" i="1"/>
  <c r="J26" i="1" s="1"/>
  <c r="J49" i="1" l="1"/>
  <c r="I50" i="1"/>
  <c r="H29" i="1"/>
  <c r="H36" i="1" s="1"/>
  <c r="H40" i="1" s="1"/>
  <c r="H44" i="1" s="1"/>
  <c r="H45" i="1" s="1"/>
  <c r="I43" i="1" s="1"/>
  <c r="L19" i="1"/>
  <c r="L22" i="1" s="1"/>
  <c r="K22" i="1"/>
  <c r="K26" i="1" s="1"/>
  <c r="K49" i="1" l="1"/>
  <c r="J50" i="1"/>
  <c r="I46" i="1"/>
  <c r="I27" i="1" s="1"/>
  <c r="I28" i="1" s="1"/>
  <c r="I29" i="1" s="1"/>
  <c r="I36" i="1" s="1"/>
  <c r="I40" i="1" s="1"/>
  <c r="I44" i="1" s="1"/>
  <c r="I45" i="1" s="1"/>
  <c r="J43" i="1" s="1"/>
  <c r="L26" i="1"/>
  <c r="L6" i="1"/>
  <c r="L8" i="1" s="1"/>
  <c r="L49" i="1" l="1"/>
  <c r="L50" i="1" s="1"/>
  <c r="K50" i="1"/>
  <c r="J46" i="1"/>
  <c r="J27" i="1" s="1"/>
  <c r="J28" i="1" l="1"/>
  <c r="J29" i="1" s="1"/>
  <c r="J36" i="1" s="1"/>
  <c r="J40" i="1" s="1"/>
  <c r="J44" i="1" s="1"/>
  <c r="J45" i="1" s="1"/>
  <c r="K43" i="1" s="1"/>
  <c r="K46" i="1" l="1"/>
  <c r="K27" i="1" s="1"/>
  <c r="K28" i="1" s="1"/>
  <c r="K29" i="1" s="1"/>
  <c r="K36" i="1" s="1"/>
  <c r="K40" i="1" s="1"/>
  <c r="K44" i="1" s="1"/>
  <c r="K45" i="1" s="1"/>
  <c r="L43" i="1" s="1"/>
  <c r="L46" i="1" l="1"/>
  <c r="L27" i="1" s="1"/>
  <c r="L28" i="1" s="1"/>
  <c r="L29" i="1" s="1"/>
  <c r="L36" i="1" s="1"/>
  <c r="L40" i="1" s="1"/>
  <c r="L44" i="1" s="1"/>
  <c r="L45" i="1" l="1"/>
  <c r="L9" i="1" s="1"/>
  <c r="L10" i="1" s="1"/>
  <c r="L11" i="1" s="1"/>
  <c r="L12" i="1" s="1"/>
</calcChain>
</file>

<file path=xl/sharedStrings.xml><?xml version="1.0" encoding="utf-8"?>
<sst xmlns="http://schemas.openxmlformats.org/spreadsheetml/2006/main" count="51" uniqueCount="39">
  <si>
    <t>Revenue</t>
  </si>
  <si>
    <t>% Growth</t>
  </si>
  <si>
    <t>EBITDA</t>
  </si>
  <si>
    <t>% Margin</t>
  </si>
  <si>
    <t>D&amp;A</t>
  </si>
  <si>
    <t>EBIT</t>
  </si>
  <si>
    <t>LTM</t>
  </si>
  <si>
    <t>Y1</t>
  </si>
  <si>
    <t>Y2</t>
  </si>
  <si>
    <t>Y3</t>
  </si>
  <si>
    <t>Y4</t>
  </si>
  <si>
    <t>Y5</t>
  </si>
  <si>
    <t>( - ) Interest Expense</t>
  </si>
  <si>
    <t>( - ) Taxes</t>
  </si>
  <si>
    <t>Net Income</t>
  </si>
  <si>
    <t>( + ) D&amp;A</t>
  </si>
  <si>
    <t>( - ) Increase in NWC</t>
  </si>
  <si>
    <t>( - ) CapEx</t>
  </si>
  <si>
    <t>Levered FCF</t>
  </si>
  <si>
    <t>Transaction Summary</t>
  </si>
  <si>
    <t>LTM EBITDA</t>
  </si>
  <si>
    <t>( x ) Transaction Multiple</t>
  </si>
  <si>
    <t>Transaction Value</t>
  </si>
  <si>
    <t>Senior Secured Debt</t>
  </si>
  <si>
    <t>Equity</t>
  </si>
  <si>
    <t>Junior Debt</t>
  </si>
  <si>
    <t>Beginning Balance</t>
  </si>
  <si>
    <t>( - ) Paydown</t>
  </si>
  <si>
    <t>Ending Balance</t>
  </si>
  <si>
    <t>Paper LBO</t>
  </si>
  <si>
    <t>Interest Expense</t>
  </si>
  <si>
    <t>Returns Summary</t>
  </si>
  <si>
    <t>LTM EBITDA @ Exit</t>
  </si>
  <si>
    <t>( - ) Debt</t>
  </si>
  <si>
    <t>Equity Value</t>
  </si>
  <si>
    <t>MoIC</t>
  </si>
  <si>
    <t>IRR</t>
  </si>
  <si>
    <t>Income Statement</t>
  </si>
  <si>
    <t>Cash Flows &amp;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</si>
</sst>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7" formatCode="0.0\x_)"/>
    <numFmt numFmtId="170" formatCode="0.0%"/>
    <numFmt numFmtId="171" formatCode="0.00\x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0" borderId="3" xfId="0" applyFont="1" applyBorder="1"/>
    <xf numFmtId="0" fontId="1" fillId="0" borderId="0" xfId="0" quotePrefix="1" applyFont="1"/>
    <xf numFmtId="9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4" xfId="0" quotePrefix="1" applyFont="1" applyBorder="1"/>
    <xf numFmtId="0" fontId="1" fillId="0" borderId="4" xfId="0" applyFont="1" applyBorder="1"/>
    <xf numFmtId="0" fontId="1" fillId="0" borderId="5" xfId="0" quotePrefix="1" applyFont="1" applyBorder="1"/>
    <xf numFmtId="0" fontId="1" fillId="0" borderId="5" xfId="0" applyFont="1" applyBorder="1"/>
    <xf numFmtId="5" fontId="2" fillId="2" borderId="0" xfId="0" applyNumberFormat="1" applyFont="1" applyFill="1"/>
    <xf numFmtId="5" fontId="5" fillId="2" borderId="0" xfId="0" applyNumberFormat="1" applyFont="1" applyFill="1"/>
    <xf numFmtId="0" fontId="1" fillId="0" borderId="0" xfId="0" applyFont="1" applyBorder="1"/>
    <xf numFmtId="5" fontId="3" fillId="0" borderId="0" xfId="0" applyNumberFormat="1" applyFont="1" applyFill="1" applyBorder="1"/>
    <xf numFmtId="0" fontId="2" fillId="2" borderId="0" xfId="0" applyFont="1" applyFill="1" applyBorder="1"/>
    <xf numFmtId="5" fontId="2" fillId="2" borderId="0" xfId="0" applyNumberFormat="1" applyFont="1" applyFill="1" applyBorder="1"/>
    <xf numFmtId="5" fontId="1" fillId="0" borderId="0" xfId="0" applyNumberFormat="1" applyFont="1"/>
    <xf numFmtId="7" fontId="1" fillId="0" borderId="0" xfId="0" applyNumberFormat="1" applyFont="1"/>
    <xf numFmtId="37" fontId="6" fillId="0" borderId="0" xfId="0" applyNumberFormat="1" applyFont="1" applyFill="1" applyBorder="1"/>
    <xf numFmtId="37" fontId="3" fillId="0" borderId="5" xfId="0" applyNumberFormat="1" applyFont="1" applyBorder="1"/>
    <xf numFmtId="5" fontId="1" fillId="0" borderId="3" xfId="0" applyNumberFormat="1" applyFont="1" applyBorder="1"/>
    <xf numFmtId="0" fontId="7" fillId="3" borderId="0" xfId="0" applyFont="1" applyFill="1"/>
    <xf numFmtId="167" fontId="3" fillId="0" borderId="0" xfId="0" applyNumberFormat="1" applyFont="1"/>
    <xf numFmtId="167" fontId="3" fillId="0" borderId="3" xfId="0" applyNumberFormat="1" applyFont="1" applyBorder="1"/>
    <xf numFmtId="170" fontId="1" fillId="0" borderId="0" xfId="0" applyNumberFormat="1" applyFont="1"/>
    <xf numFmtId="0" fontId="8" fillId="0" borderId="0" xfId="0" applyFont="1"/>
    <xf numFmtId="170" fontId="8" fillId="0" borderId="0" xfId="0" applyNumberFormat="1" applyFont="1"/>
    <xf numFmtId="37" fontId="1" fillId="0" borderId="3" xfId="0" applyNumberFormat="1" applyFont="1" applyBorder="1"/>
    <xf numFmtId="37" fontId="1" fillId="0" borderId="0" xfId="0" applyNumberFormat="1" applyFont="1"/>
    <xf numFmtId="170" fontId="9" fillId="0" borderId="0" xfId="0" applyNumberFormat="1" applyFont="1"/>
    <xf numFmtId="5" fontId="1" fillId="0" borderId="0" xfId="0" applyNumberFormat="1" applyFont="1" applyBorder="1"/>
    <xf numFmtId="37" fontId="1" fillId="0" borderId="4" xfId="0" applyNumberFormat="1" applyFont="1" applyBorder="1"/>
    <xf numFmtId="5" fontId="1" fillId="0" borderId="4" xfId="0" applyNumberFormat="1" applyFont="1" applyBorder="1"/>
    <xf numFmtId="0" fontId="1" fillId="0" borderId="3" xfId="0" quotePrefix="1" applyFont="1" applyBorder="1"/>
    <xf numFmtId="37" fontId="3" fillId="0" borderId="4" xfId="0" applyNumberFormat="1" applyFont="1" applyBorder="1"/>
    <xf numFmtId="0" fontId="1" fillId="0" borderId="1" xfId="0" applyFont="1" applyBorder="1"/>
    <xf numFmtId="171" fontId="1" fillId="0" borderId="1" xfId="0" applyNumberFormat="1" applyFont="1" applyBorder="1"/>
    <xf numFmtId="0" fontId="10" fillId="0" borderId="6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57DAA-C1F6-4E5A-8C06-1F11E83CC280}">
  <dimension ref="A1:N50"/>
  <sheetViews>
    <sheetView showGridLines="0" tabSelected="1" zoomScale="110" zoomScaleNormal="110" workbookViewId="0">
      <selection activeCell="O10" sqref="O10"/>
    </sheetView>
  </sheetViews>
  <sheetFormatPr defaultRowHeight="12.75" x14ac:dyDescent="0.2"/>
  <cols>
    <col min="1" max="4" width="3.28515625" style="1" customWidth="1"/>
    <col min="5" max="12" width="12.7109375" style="1" customWidth="1"/>
    <col min="13" max="14" width="3.28515625" style="1" customWidth="1"/>
    <col min="15" max="26" width="12.7109375" style="1" customWidth="1"/>
    <col min="27" max="16384" width="9.140625" style="1"/>
  </cols>
  <sheetData>
    <row r="1" spans="1:14" ht="21.75" thickBot="1" x14ac:dyDescent="0.4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3.5" thickTop="1" x14ac:dyDescent="0.2"/>
    <row r="4" spans="1:14" x14ac:dyDescent="0.2">
      <c r="B4" s="24" t="s">
        <v>19</v>
      </c>
      <c r="C4" s="24"/>
      <c r="D4" s="24"/>
      <c r="E4" s="24"/>
      <c r="F4" s="24"/>
      <c r="G4" s="24"/>
      <c r="I4" s="24" t="s">
        <v>31</v>
      </c>
      <c r="J4" s="24"/>
      <c r="K4" s="24"/>
      <c r="L4" s="24"/>
      <c r="M4" s="24"/>
    </row>
    <row r="6" spans="1:14" x14ac:dyDescent="0.2">
      <c r="C6" s="5" t="s">
        <v>20</v>
      </c>
      <c r="D6" s="5"/>
      <c r="E6" s="5"/>
      <c r="F6" s="5"/>
      <c r="G6" s="23">
        <f>G22</f>
        <v>15</v>
      </c>
      <c r="I6" s="5" t="s">
        <v>32</v>
      </c>
      <c r="J6" s="5"/>
      <c r="K6" s="5"/>
      <c r="L6" s="23">
        <f>L22</f>
        <v>18</v>
      </c>
    </row>
    <row r="7" spans="1:14" x14ac:dyDescent="0.2">
      <c r="C7" s="6" t="s">
        <v>21</v>
      </c>
      <c r="G7" s="25">
        <v>9</v>
      </c>
      <c r="I7" s="6" t="s">
        <v>21</v>
      </c>
      <c r="L7" s="25">
        <v>9.5</v>
      </c>
    </row>
    <row r="8" spans="1:14" x14ac:dyDescent="0.2">
      <c r="C8" s="4" t="s">
        <v>22</v>
      </c>
      <c r="D8" s="4"/>
      <c r="E8" s="4"/>
      <c r="F8" s="4"/>
      <c r="G8" s="13">
        <f>G6*G7</f>
        <v>135</v>
      </c>
      <c r="I8" s="4" t="s">
        <v>22</v>
      </c>
      <c r="J8" s="4"/>
      <c r="K8" s="4"/>
      <c r="L8" s="13">
        <f>L6*L7</f>
        <v>171</v>
      </c>
    </row>
    <row r="9" spans="1:14" x14ac:dyDescent="0.2">
      <c r="I9" s="6" t="s">
        <v>33</v>
      </c>
      <c r="L9" s="19">
        <f>-SUM(L45,L49)</f>
        <v>-72</v>
      </c>
    </row>
    <row r="10" spans="1:14" x14ac:dyDescent="0.2">
      <c r="C10" s="5" t="s">
        <v>23</v>
      </c>
      <c r="D10" s="5"/>
      <c r="E10" s="5"/>
      <c r="F10" s="26">
        <v>3</v>
      </c>
      <c r="G10" s="23">
        <f>-G$6*F10</f>
        <v>-45</v>
      </c>
      <c r="I10" s="4" t="s">
        <v>34</v>
      </c>
      <c r="J10" s="4"/>
      <c r="K10" s="4"/>
      <c r="L10" s="13">
        <f>L8+L9</f>
        <v>99</v>
      </c>
    </row>
    <row r="11" spans="1:14" x14ac:dyDescent="0.2">
      <c r="C11" s="1" t="s">
        <v>25</v>
      </c>
      <c r="F11" s="25">
        <v>3</v>
      </c>
      <c r="G11" s="31">
        <f>-G$6*F11</f>
        <v>-45</v>
      </c>
      <c r="I11" s="38" t="s">
        <v>35</v>
      </c>
      <c r="J11" s="38"/>
      <c r="K11" s="38"/>
      <c r="L11" s="39">
        <f>L10/G12</f>
        <v>2.2000000000000002</v>
      </c>
    </row>
    <row r="12" spans="1:14" x14ac:dyDescent="0.2">
      <c r="C12" s="4" t="s">
        <v>24</v>
      </c>
      <c r="D12" s="4"/>
      <c r="E12" s="4"/>
      <c r="F12" s="4"/>
      <c r="G12" s="13">
        <f>SUM(G10:G11,G8)</f>
        <v>45</v>
      </c>
      <c r="I12" s="1" t="s">
        <v>36</v>
      </c>
      <c r="L12" s="27">
        <f>L11^0.2 -1</f>
        <v>0.17080491296489231</v>
      </c>
    </row>
    <row r="15" spans="1:14" x14ac:dyDescent="0.2"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7" spans="2:14" x14ac:dyDescent="0.2"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</row>
    <row r="18" spans="2:14" ht="3.95" customHeight="1" x14ac:dyDescent="0.2"/>
    <row r="19" spans="2:14" x14ac:dyDescent="0.2">
      <c r="C19" s="4" t="s">
        <v>0</v>
      </c>
      <c r="D19" s="4"/>
      <c r="E19" s="4"/>
      <c r="F19" s="4"/>
      <c r="G19" s="14">
        <v>100</v>
      </c>
      <c r="H19" s="13">
        <f>ROUND((1+H20)*G19,0)</f>
        <v>105</v>
      </c>
      <c r="I19" s="13">
        <f t="shared" ref="I19:L19" si="0">ROUND((1+I20)*H19,0)</f>
        <v>110</v>
      </c>
      <c r="J19" s="13">
        <f t="shared" si="0"/>
        <v>116</v>
      </c>
      <c r="K19" s="13">
        <f t="shared" si="0"/>
        <v>119</v>
      </c>
      <c r="L19" s="13">
        <f t="shared" si="0"/>
        <v>123</v>
      </c>
    </row>
    <row r="20" spans="2:14" s="28" customFormat="1" x14ac:dyDescent="0.2">
      <c r="D20" s="28" t="s">
        <v>1</v>
      </c>
      <c r="H20" s="32">
        <v>0.05</v>
      </c>
      <c r="I20" s="32">
        <v>0.05</v>
      </c>
      <c r="J20" s="32">
        <v>0.05</v>
      </c>
      <c r="K20" s="32">
        <v>0.03</v>
      </c>
      <c r="L20" s="32">
        <v>0.03</v>
      </c>
    </row>
    <row r="22" spans="2:14" x14ac:dyDescent="0.2">
      <c r="C22" s="4" t="s">
        <v>2</v>
      </c>
      <c r="D22" s="4"/>
      <c r="E22" s="4"/>
      <c r="F22" s="4"/>
      <c r="G22" s="14">
        <v>15</v>
      </c>
      <c r="H22" s="13">
        <f>ROUND(H19*H23,0)</f>
        <v>16</v>
      </c>
      <c r="I22" s="13">
        <f t="shared" ref="I22:L22" si="1">ROUND(I19*I23,0)</f>
        <v>17</v>
      </c>
      <c r="J22" s="13">
        <f t="shared" si="1"/>
        <v>17</v>
      </c>
      <c r="K22" s="13">
        <f t="shared" si="1"/>
        <v>18</v>
      </c>
      <c r="L22" s="13">
        <f t="shared" si="1"/>
        <v>18</v>
      </c>
      <c r="N22" s="20"/>
    </row>
    <row r="23" spans="2:14" s="28" customFormat="1" x14ac:dyDescent="0.2">
      <c r="D23" s="28" t="s">
        <v>3</v>
      </c>
      <c r="G23" s="29">
        <f>G22/G19</f>
        <v>0.15</v>
      </c>
      <c r="H23" s="29">
        <f>G23</f>
        <v>0.15</v>
      </c>
      <c r="I23" s="29">
        <f t="shared" ref="I23:L23" si="2">H23</f>
        <v>0.15</v>
      </c>
      <c r="J23" s="29">
        <f t="shared" si="2"/>
        <v>0.15</v>
      </c>
      <c r="K23" s="29">
        <f t="shared" si="2"/>
        <v>0.15</v>
      </c>
      <c r="L23" s="29">
        <f t="shared" si="2"/>
        <v>0.15</v>
      </c>
    </row>
    <row r="25" spans="2:14" x14ac:dyDescent="0.2">
      <c r="C25" s="15" t="s">
        <v>4</v>
      </c>
      <c r="D25" s="15"/>
      <c r="E25" s="15"/>
      <c r="F25" s="15"/>
      <c r="G25" s="16">
        <v>-3</v>
      </c>
      <c r="H25" s="33">
        <f>G25</f>
        <v>-3</v>
      </c>
      <c r="I25" s="33">
        <f t="shared" ref="I25:L25" si="3">H25</f>
        <v>-3</v>
      </c>
      <c r="J25" s="33">
        <f t="shared" si="3"/>
        <v>-3</v>
      </c>
      <c r="K25" s="33">
        <f t="shared" si="3"/>
        <v>-3</v>
      </c>
      <c r="L25" s="33">
        <f t="shared" si="3"/>
        <v>-3</v>
      </c>
    </row>
    <row r="26" spans="2:14" x14ac:dyDescent="0.2">
      <c r="C26" s="17" t="s">
        <v>5</v>
      </c>
      <c r="D26" s="17"/>
      <c r="E26" s="17"/>
      <c r="F26" s="17"/>
      <c r="G26" s="18">
        <f>G22+G25</f>
        <v>12</v>
      </c>
      <c r="H26" s="18">
        <f t="shared" ref="H26:L26" si="4">H22+H25</f>
        <v>13</v>
      </c>
      <c r="I26" s="18">
        <f t="shared" si="4"/>
        <v>14</v>
      </c>
      <c r="J26" s="18">
        <f t="shared" si="4"/>
        <v>14</v>
      </c>
      <c r="K26" s="18">
        <f t="shared" si="4"/>
        <v>15</v>
      </c>
      <c r="L26" s="18">
        <f t="shared" si="4"/>
        <v>15</v>
      </c>
    </row>
    <row r="27" spans="2:14" x14ac:dyDescent="0.2">
      <c r="C27" s="36" t="s">
        <v>12</v>
      </c>
      <c r="D27" s="5"/>
      <c r="E27" s="5"/>
      <c r="F27" s="5"/>
      <c r="G27" s="5"/>
      <c r="H27" s="30">
        <f>-SUM(H46,H50)</f>
        <v>-6</v>
      </c>
      <c r="I27" s="30">
        <f t="shared" ref="I27:L27" si="5">-SUM(I46,I50)</f>
        <v>-6</v>
      </c>
      <c r="J27" s="30">
        <f t="shared" si="5"/>
        <v>-6</v>
      </c>
      <c r="K27" s="30">
        <f t="shared" si="5"/>
        <v>-5</v>
      </c>
      <c r="L27" s="30">
        <f t="shared" si="5"/>
        <v>-5</v>
      </c>
    </row>
    <row r="28" spans="2:14" x14ac:dyDescent="0.2">
      <c r="C28" s="6" t="s">
        <v>13</v>
      </c>
      <c r="F28" s="7">
        <v>0.3</v>
      </c>
      <c r="G28" s="21"/>
      <c r="H28" s="21">
        <f>ROUND(-$F28*SUM(H26:H27),0)</f>
        <v>-2</v>
      </c>
      <c r="I28" s="21">
        <f t="shared" ref="I28:L28" si="6">ROUND(-$F28*SUM(I26:I27),0)</f>
        <v>-2</v>
      </c>
      <c r="J28" s="21">
        <f t="shared" si="6"/>
        <v>-2</v>
      </c>
      <c r="K28" s="21">
        <f t="shared" si="6"/>
        <v>-3</v>
      </c>
      <c r="L28" s="21">
        <f t="shared" si="6"/>
        <v>-3</v>
      </c>
    </row>
    <row r="29" spans="2:14" x14ac:dyDescent="0.2">
      <c r="C29" s="4" t="s">
        <v>14</v>
      </c>
      <c r="D29" s="3"/>
      <c r="E29" s="3"/>
      <c r="F29" s="3"/>
      <c r="G29" s="13"/>
      <c r="H29" s="13">
        <f t="shared" ref="H29:L29" si="7">SUM(H26:H28)</f>
        <v>5</v>
      </c>
      <c r="I29" s="13">
        <f t="shared" si="7"/>
        <v>6</v>
      </c>
      <c r="J29" s="13">
        <f t="shared" si="7"/>
        <v>6</v>
      </c>
      <c r="K29" s="13">
        <f t="shared" si="7"/>
        <v>7</v>
      </c>
      <c r="L29" s="13">
        <f t="shared" si="7"/>
        <v>7</v>
      </c>
    </row>
    <row r="32" spans="2:14" x14ac:dyDescent="0.2">
      <c r="B32" s="24" t="s">
        <v>38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4" spans="3:12" x14ac:dyDescent="0.2"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</row>
    <row r="35" spans="3:12" ht="3.95" customHeight="1" x14ac:dyDescent="0.2"/>
    <row r="36" spans="3:12" x14ac:dyDescent="0.2">
      <c r="C36" s="5" t="s">
        <v>14</v>
      </c>
      <c r="D36" s="5"/>
      <c r="E36" s="5"/>
      <c r="F36" s="5"/>
      <c r="G36" s="23"/>
      <c r="H36" s="23">
        <f>H29</f>
        <v>5</v>
      </c>
      <c r="I36" s="23">
        <f>I29</f>
        <v>6</v>
      </c>
      <c r="J36" s="23">
        <f>J29</f>
        <v>6</v>
      </c>
      <c r="K36" s="23">
        <f>K29</f>
        <v>7</v>
      </c>
      <c r="L36" s="23">
        <f>L29</f>
        <v>7</v>
      </c>
    </row>
    <row r="37" spans="3:12" x14ac:dyDescent="0.2">
      <c r="C37" s="9" t="s">
        <v>15</v>
      </c>
      <c r="D37" s="10"/>
      <c r="E37" s="10"/>
      <c r="F37" s="10"/>
      <c r="G37" s="34"/>
      <c r="H37" s="34">
        <f>-H25</f>
        <v>3</v>
      </c>
      <c r="I37" s="34">
        <f>-I25</f>
        <v>3</v>
      </c>
      <c r="J37" s="34">
        <f>-J25</f>
        <v>3</v>
      </c>
      <c r="K37" s="34">
        <f>-K25</f>
        <v>3</v>
      </c>
      <c r="L37" s="34">
        <f>-L25</f>
        <v>3</v>
      </c>
    </row>
    <row r="38" spans="3:12" x14ac:dyDescent="0.2">
      <c r="C38" s="9" t="s">
        <v>16</v>
      </c>
      <c r="D38" s="10"/>
      <c r="E38" s="10"/>
      <c r="F38" s="10"/>
      <c r="G38" s="22"/>
      <c r="H38" s="37">
        <v>-2</v>
      </c>
      <c r="I38" s="34">
        <f t="shared" ref="I38:L38" si="8">H38</f>
        <v>-2</v>
      </c>
      <c r="J38" s="34">
        <f t="shared" si="8"/>
        <v>-2</v>
      </c>
      <c r="K38" s="34">
        <f t="shared" si="8"/>
        <v>-2</v>
      </c>
      <c r="L38" s="34">
        <f t="shared" si="8"/>
        <v>-2</v>
      </c>
    </row>
    <row r="39" spans="3:12" x14ac:dyDescent="0.2">
      <c r="C39" s="11" t="s">
        <v>17</v>
      </c>
      <c r="D39" s="12"/>
      <c r="E39" s="12"/>
      <c r="F39" s="12"/>
      <c r="G39" s="22"/>
      <c r="H39" s="22">
        <v>-4</v>
      </c>
      <c r="I39" s="22">
        <v>-4</v>
      </c>
      <c r="J39" s="22">
        <v>-4</v>
      </c>
      <c r="K39" s="22">
        <v>-3</v>
      </c>
      <c r="L39" s="22">
        <v>-3</v>
      </c>
    </row>
    <row r="40" spans="3:12" x14ac:dyDescent="0.2">
      <c r="C40" s="4" t="s">
        <v>18</v>
      </c>
      <c r="D40" s="4"/>
      <c r="E40" s="4"/>
      <c r="F40" s="4"/>
      <c r="G40" s="13"/>
      <c r="H40" s="13">
        <f t="shared" ref="H40:L40" si="9">SUM(H36:H39)</f>
        <v>2</v>
      </c>
      <c r="I40" s="13">
        <f t="shared" si="9"/>
        <v>3</v>
      </c>
      <c r="J40" s="13">
        <f t="shared" si="9"/>
        <v>3</v>
      </c>
      <c r="K40" s="13">
        <f t="shared" si="9"/>
        <v>5</v>
      </c>
      <c r="L40" s="13">
        <f t="shared" si="9"/>
        <v>5</v>
      </c>
    </row>
    <row r="42" spans="3:12" x14ac:dyDescent="0.2">
      <c r="C42" s="8" t="s">
        <v>23</v>
      </c>
    </row>
    <row r="43" spans="3:12" x14ac:dyDescent="0.2">
      <c r="C43" s="5" t="s">
        <v>26</v>
      </c>
      <c r="D43" s="5"/>
      <c r="E43" s="5"/>
      <c r="F43" s="5"/>
      <c r="G43" s="23"/>
      <c r="H43" s="23">
        <f>-G10</f>
        <v>45</v>
      </c>
      <c r="I43" s="23">
        <f>H45</f>
        <v>43</v>
      </c>
      <c r="J43" s="23">
        <f t="shared" ref="J43:L43" si="10">I45</f>
        <v>40</v>
      </c>
      <c r="K43" s="23">
        <f t="shared" si="10"/>
        <v>37</v>
      </c>
      <c r="L43" s="23">
        <f t="shared" si="10"/>
        <v>32</v>
      </c>
    </row>
    <row r="44" spans="3:12" x14ac:dyDescent="0.2">
      <c r="C44" s="9" t="s">
        <v>27</v>
      </c>
      <c r="D44" s="10"/>
      <c r="E44" s="10"/>
      <c r="F44" s="10"/>
      <c r="G44" s="35"/>
      <c r="H44" s="34">
        <f>-MAX(0,MIN(H40,H43))</f>
        <v>-2</v>
      </c>
      <c r="I44" s="34">
        <f>-MAX(0,MIN(I40,I43))</f>
        <v>-3</v>
      </c>
      <c r="J44" s="34">
        <f>-MAX(0,MIN(J40,J43))</f>
        <v>-3</v>
      </c>
      <c r="K44" s="34">
        <f>-MAX(0,MIN(K40,K43))</f>
        <v>-5</v>
      </c>
      <c r="L44" s="34">
        <f>-MAX(0,MIN(L40,L43))</f>
        <v>-5</v>
      </c>
    </row>
    <row r="45" spans="3:12" x14ac:dyDescent="0.2">
      <c r="C45" s="4" t="s">
        <v>28</v>
      </c>
      <c r="D45" s="4"/>
      <c r="E45" s="4"/>
      <c r="F45" s="4"/>
      <c r="G45" s="13"/>
      <c r="H45" s="13">
        <f>SUM(H43:H44)</f>
        <v>43</v>
      </c>
      <c r="I45" s="13">
        <f t="shared" ref="I45:L45" si="11">SUM(I43:I44)</f>
        <v>40</v>
      </c>
      <c r="J45" s="13">
        <f t="shared" si="11"/>
        <v>37</v>
      </c>
      <c r="K45" s="13">
        <f t="shared" si="11"/>
        <v>32</v>
      </c>
      <c r="L45" s="13">
        <f t="shared" si="11"/>
        <v>27</v>
      </c>
    </row>
    <row r="46" spans="3:12" x14ac:dyDescent="0.2">
      <c r="C46" s="1" t="s">
        <v>30</v>
      </c>
      <c r="F46" s="7">
        <v>0.04</v>
      </c>
      <c r="H46" s="19">
        <f>ROUND(H43*$F46,0)</f>
        <v>2</v>
      </c>
      <c r="I46" s="19">
        <f t="shared" ref="I46:L46" si="12">ROUND(I43*$F46,0)</f>
        <v>2</v>
      </c>
      <c r="J46" s="19">
        <f t="shared" si="12"/>
        <v>2</v>
      </c>
      <c r="K46" s="19">
        <f t="shared" si="12"/>
        <v>1</v>
      </c>
      <c r="L46" s="19">
        <f t="shared" si="12"/>
        <v>1</v>
      </c>
    </row>
    <row r="48" spans="3:12" x14ac:dyDescent="0.2">
      <c r="C48" s="8" t="s">
        <v>25</v>
      </c>
    </row>
    <row r="49" spans="3:12" x14ac:dyDescent="0.2">
      <c r="C49" s="4" t="s">
        <v>28</v>
      </c>
      <c r="D49" s="4"/>
      <c r="E49" s="4"/>
      <c r="F49" s="4"/>
      <c r="G49" s="13"/>
      <c r="H49" s="13">
        <f>-G11</f>
        <v>45</v>
      </c>
      <c r="I49" s="13">
        <f>H49</f>
        <v>45</v>
      </c>
      <c r="J49" s="13">
        <f t="shared" ref="J49:L49" si="13">I49</f>
        <v>45</v>
      </c>
      <c r="K49" s="13">
        <f t="shared" si="13"/>
        <v>45</v>
      </c>
      <c r="L49" s="13">
        <f t="shared" si="13"/>
        <v>45</v>
      </c>
    </row>
    <row r="50" spans="3:12" x14ac:dyDescent="0.2">
      <c r="C50" s="1" t="s">
        <v>30</v>
      </c>
      <c r="F50" s="7">
        <v>0.08</v>
      </c>
      <c r="H50" s="19">
        <f>ROUND(H49*$F50,0)</f>
        <v>4</v>
      </c>
      <c r="I50" s="19">
        <f t="shared" ref="I50:L50" si="14">ROUND(I49*$F50,0)</f>
        <v>4</v>
      </c>
      <c r="J50" s="19">
        <f t="shared" si="14"/>
        <v>4</v>
      </c>
      <c r="K50" s="19">
        <f t="shared" si="14"/>
        <v>4</v>
      </c>
      <c r="L50" s="19">
        <f t="shared" si="14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Archer</dc:creator>
  <cp:lastModifiedBy>Jack Archer</cp:lastModifiedBy>
  <dcterms:created xsi:type="dcterms:W3CDTF">2020-07-24T21:11:15Z</dcterms:created>
  <dcterms:modified xsi:type="dcterms:W3CDTF">2020-07-25T22:28:10Z</dcterms:modified>
</cp:coreProperties>
</file>